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59" documentId="8_{46FB3EFD-76B8-4959-AC25-F2010422A41A}" xr6:coauthVersionLast="47" xr6:coauthVersionMax="47" xr10:uidLastSave="{018A7985-77D2-4E1D-96FF-BB36BB695365}"/>
  <bookViews>
    <workbookView xWindow="3480" yWindow="0" windowWidth="23148" windowHeight="16680" xr2:uid="{00000000-000D-0000-FFFF-FFFF00000000}"/>
  </bookViews>
  <sheets>
    <sheet name="APR 2022" sheetId="9" r:id="rId1"/>
  </sheets>
  <definedNames>
    <definedName name="_xlnm.Print_Area" localSheetId="0">'APR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<sst xmlns="http://schemas.openxmlformats.org/spreadsheetml/2006/main" count="30" uniqueCount="16">
  <si>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</si>
  <si>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</si>
  <si>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</si>
  <si>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</si>
  <si>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</si>
  <si>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</si>
  <si>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</si>
  <si>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</si>
  <si>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</si>
  <si>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</si>
  <si>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</si>
  <si>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</si>
  <si>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</si>
  <si>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</si>
  <si>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APRIL</t>
  </si>
  <si>
    <r>
      <t>MOVEMENTS,</t>
    </r>
    <r>
      <rPr>
        <b/>
        <sz val="9"/>
        <color rgb="FF5F5F5F"/>
        <rFont val="Arial"/>
        <family val="2"/>
      </rPr>
      <t xml:space="preserve"> all departures, landings and T&amp;G</t>
    </r>
    <r>
      <rPr>
        <b/>
        <sz val="10"/>
        <color rgb="FF5F5F5F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</si>
</sst>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25" zoomScale="115" zoomScaleNormal="115" zoomScalePageLayoutView="150" workbookViewId="0">
      <selection activeCell="Q20" sqref="Q20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33203125" style="2" customWidth="1"/>
    <col min="15" max="15" width="8.44140625" style="2"/>
    <col min="16" max="16" width="11.6640625" style="2" bestFit="1" customWidth="1"/>
    <col min="17" max="16384" width="8.44140625" style="2"/>
  </cols>
  <sheetData>
    <row r="1" spans="1:18" ht="43.2" customHeight="1" x14ac:dyDescent="0.3">
      <c r="C1" s="41"/>
      <c r="D1" s="41"/>
      <c r="E1" s="41"/>
      <c r="F1" s="41"/>
      <c r="G1" s="41"/>
    </row>
    <row r="2" spans="1:18" ht="17.100000000000001" customHeight="1" x14ac:dyDescent="0.3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6" x14ac:dyDescent="0.3">
      <c r="A7" s="3"/>
      <c r="B7" s="3"/>
      <c r="C7" s="10"/>
      <c r="D7" s="42" t="s">
        <v>14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">
      <c r="A10" s="3"/>
      <c r="B10" s="3"/>
      <c r="C10" s="22"/>
      <c r="D10" s="25">
        <v>2022</v>
      </c>
      <c r="E10" s="25">
        <v>2021</v>
      </c>
      <c r="F10" s="25" t="s">
        <v>6</v>
      </c>
      <c r="G10" s="25"/>
      <c r="H10" s="25"/>
      <c r="I10" s="22"/>
      <c r="J10" s="25">
        <f>D10</f>
        <v>2022</v>
      </c>
      <c r="K10" s="25">
        <f>E10</f>
        <v>2021</v>
      </c>
      <c r="L10" s="25" t="s">
        <v>6</v>
      </c>
      <c r="M10" s="9"/>
      <c r="N10" s="3"/>
      <c r="O10" s="3"/>
    </row>
    <row r="11" spans="1:18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">
      <c r="A12" s="3"/>
      <c r="B12" s="3"/>
      <c r="C12" s="26" t="s">
        <v>2</v>
      </c>
      <c r="D12" s="27">
        <v>389967</v>
      </c>
      <c r="E12" s="27">
        <v>18868</v>
      </c>
      <c r="F12" s="28">
        <f>+D12/E12-1</f>
        <v>19.66816832732669</v>
      </c>
      <c r="G12" s="28"/>
      <c r="H12" s="28"/>
      <c r="I12" s="29"/>
      <c r="J12" s="27">
        <v>1114615</v>
      </c>
      <c r="K12" s="27">
        <v>69452</v>
      </c>
      <c r="L12" s="28">
        <f>+J12/K12-1</f>
        <v>15.048709900362841</v>
      </c>
      <c r="M12" s="15"/>
      <c r="N12" s="3"/>
      <c r="O12" s="3"/>
    </row>
    <row r="13" spans="1:18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">
      <c r="A14" s="3"/>
      <c r="B14" s="3"/>
      <c r="C14" s="30" t="s">
        <v>10</v>
      </c>
      <c r="D14" s="27">
        <v>27510</v>
      </c>
      <c r="E14" s="27">
        <v>16726</v>
      </c>
      <c r="F14" s="28">
        <f t="shared" ref="F14:F22" si="0">+D14/E14-1</f>
        <v>0.64474470883654189</v>
      </c>
      <c r="G14" s="28"/>
      <c r="H14" s="28"/>
      <c r="I14" s="29"/>
      <c r="J14" s="27">
        <v>88950</v>
      </c>
      <c r="K14" s="27">
        <v>67595</v>
      </c>
      <c r="L14" s="28">
        <f t="shared" ref="L14:L22" si="1">+J14/K14-1</f>
        <v>0.31592573415193437</v>
      </c>
      <c r="M14" s="15"/>
      <c r="N14" s="3"/>
      <c r="O14" s="3"/>
    </row>
    <row r="15" spans="1:18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">
      <c r="A16" s="3"/>
      <c r="B16" s="3"/>
      <c r="C16" s="30" t="s">
        <v>0</v>
      </c>
      <c r="D16" s="27">
        <v>14427</v>
      </c>
      <c r="E16" s="27">
        <v>7063</v>
      </c>
      <c r="F16" s="28">
        <f t="shared" si="0"/>
        <v>1.0426164519326067</v>
      </c>
      <c r="G16" s="28"/>
      <c r="H16" s="28"/>
      <c r="I16" s="29"/>
      <c r="J16" s="27">
        <v>50108</v>
      </c>
      <c r="K16" s="27">
        <v>33843</v>
      </c>
      <c r="L16" s="28">
        <f t="shared" si="1"/>
        <v>0.48060160151286824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3</v>
      </c>
      <c r="D18" s="27">
        <v>7091</v>
      </c>
      <c r="E18" s="27">
        <v>4108</v>
      </c>
      <c r="F18" s="28">
        <f t="shared" si="0"/>
        <v>0.72614410905550142</v>
      </c>
      <c r="G18" s="28"/>
      <c r="H18" s="28"/>
      <c r="I18" s="29"/>
      <c r="J18" s="27">
        <v>23344</v>
      </c>
      <c r="K18" s="27">
        <v>17632</v>
      </c>
      <c r="L18" s="28">
        <f t="shared" si="1"/>
        <v>0.32395644283121605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4</v>
      </c>
      <c r="D20" s="27">
        <v>4948</v>
      </c>
      <c r="E20" s="27">
        <v>2918</v>
      </c>
      <c r="F20" s="28">
        <f t="shared" si="0"/>
        <v>0.6956819739547635</v>
      </c>
      <c r="G20" s="28"/>
      <c r="H20" s="28"/>
      <c r="I20" s="29"/>
      <c r="J20" s="27">
        <v>15738</v>
      </c>
      <c r="K20" s="27">
        <v>11535</v>
      </c>
      <c r="L20" s="28">
        <f t="shared" si="1"/>
        <v>0.36436931079323798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5</v>
      </c>
      <c r="D22" s="33">
        <f>SUM(D12:D20)</f>
        <v>443943</v>
      </c>
      <c r="E22" s="33">
        <f>SUM(E12:E20)</f>
        <v>49683</v>
      </c>
      <c r="F22" s="34">
        <f t="shared" si="0"/>
        <v>7.9355111406316041</v>
      </c>
      <c r="G22" s="34"/>
      <c r="H22" s="34"/>
      <c r="I22" s="29"/>
      <c r="J22" s="33">
        <f>SUM(J12:J20)</f>
        <v>1292755</v>
      </c>
      <c r="K22" s="33">
        <f>SUM(K12:K20)</f>
        <v>200057</v>
      </c>
      <c r="L22" s="34">
        <f t="shared" si="1"/>
        <v>5.4619333489955366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15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2</v>
      </c>
      <c r="D28" s="27">
        <v>6448</v>
      </c>
      <c r="E28" s="27">
        <v>6715</v>
      </c>
      <c r="F28" s="28">
        <f>+D28/E28-1</f>
        <v>-3.9761727475800424E-2</v>
      </c>
      <c r="G28" s="28"/>
      <c r="H28" s="28"/>
      <c r="I28" s="29"/>
      <c r="J28" s="27">
        <v>19764</v>
      </c>
      <c r="K28" s="27">
        <v>17293</v>
      </c>
      <c r="L28" s="28">
        <f>+J28/K28-1</f>
        <v>0.14289018678077836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10</v>
      </c>
      <c r="D30" s="27">
        <v>3583</v>
      </c>
      <c r="E30" s="27">
        <v>4749</v>
      </c>
      <c r="F30" s="28">
        <f t="shared" ref="F30:F38" si="2">+D30/E30-1</f>
        <v>-0.2455253737628974</v>
      </c>
      <c r="G30" s="28"/>
      <c r="H30" s="28"/>
      <c r="I30" s="29"/>
      <c r="J30" s="27">
        <v>10301</v>
      </c>
      <c r="K30" s="27">
        <v>14109</v>
      </c>
      <c r="L30" s="28">
        <f t="shared" ref="L30:L38" si="3">+J30/K30-1</f>
        <v>-0.26989864625416404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>
        <v>1155</v>
      </c>
      <c r="E32" s="27">
        <v>995</v>
      </c>
      <c r="F32" s="28">
        <f t="shared" si="2"/>
        <v>0.16080402010050254</v>
      </c>
      <c r="G32" s="28"/>
      <c r="H32" s="28"/>
      <c r="I32" s="29"/>
      <c r="J32" s="27">
        <v>3307</v>
      </c>
      <c r="K32" s="27">
        <v>2765</v>
      </c>
      <c r="L32" s="28">
        <f t="shared" si="3"/>
        <v>0.19602169981916817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3</v>
      </c>
      <c r="D34" s="27">
        <v>343</v>
      </c>
      <c r="E34" s="27">
        <v>247</v>
      </c>
      <c r="F34" s="28">
        <f t="shared" si="2"/>
        <v>0.38866396761133593</v>
      </c>
      <c r="G34" s="28"/>
      <c r="H34" s="28"/>
      <c r="I34" s="29"/>
      <c r="J34" s="27">
        <v>925</v>
      </c>
      <c r="K34" s="27">
        <v>858</v>
      </c>
      <c r="L34" s="28">
        <f t="shared" si="3"/>
        <v>7.8088578088578053E-2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4</v>
      </c>
      <c r="D36" s="27">
        <v>610</v>
      </c>
      <c r="E36" s="27">
        <v>549</v>
      </c>
      <c r="F36" s="28">
        <f t="shared" si="2"/>
        <v>0.11111111111111116</v>
      </c>
      <c r="G36" s="28"/>
      <c r="H36" s="28"/>
      <c r="I36" s="29"/>
      <c r="J36" s="27">
        <v>2127</v>
      </c>
      <c r="K36" s="27">
        <v>2031</v>
      </c>
      <c r="L36" s="28">
        <f t="shared" si="3"/>
        <v>4.7267355982274717E-2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5</v>
      </c>
      <c r="D38" s="33">
        <f>SUM(D28:D36)</f>
        <v>12139</v>
      </c>
      <c r="E38" s="33">
        <f>SUM(E28:E36)</f>
        <v>13255</v>
      </c>
      <c r="F38" s="34">
        <f t="shared" si="2"/>
        <v>-8.419464353074313E-2</v>
      </c>
      <c r="G38" s="34"/>
      <c r="H38" s="34"/>
      <c r="I38" s="29"/>
      <c r="J38" s="33">
        <f>SUM(J28:J36)</f>
        <v>36424</v>
      </c>
      <c r="K38" s="33">
        <f>SUM(K28:K36)</f>
        <v>37056</v>
      </c>
      <c r="L38" s="34">
        <f t="shared" si="3"/>
        <v>-1.7055267702936083E-2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13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2</v>
      </c>
      <c r="D43" s="27">
        <v>5276</v>
      </c>
      <c r="E43" s="27">
        <v>3670</v>
      </c>
      <c r="F43" s="28">
        <f>+D43/E43-1</f>
        <v>0.43760217983651217</v>
      </c>
      <c r="G43" s="28"/>
      <c r="H43" s="28"/>
      <c r="I43" s="29"/>
      <c r="J43" s="27">
        <v>19231</v>
      </c>
      <c r="K43" s="27">
        <v>17352</v>
      </c>
      <c r="L43" s="28">
        <f>+J43/K43-1</f>
        <v>0.1082872291378516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10</v>
      </c>
      <c r="D45" s="39">
        <v>61.9</v>
      </c>
      <c r="E45" s="39">
        <v>41.2</v>
      </c>
      <c r="F45" s="28">
        <f t="shared" ref="F45:F53" si="4">+D45/E45-1</f>
        <v>0.50242718446601931</v>
      </c>
      <c r="G45" s="28"/>
      <c r="H45" s="28"/>
      <c r="I45" s="29"/>
      <c r="J45" s="39">
        <v>190</v>
      </c>
      <c r="K45" s="39">
        <v>143.6</v>
      </c>
      <c r="L45" s="28">
        <f t="shared" ref="L45:L53" si="5">+J45/K45-1</f>
        <v>0.32311977715877438</v>
      </c>
      <c r="M45" s="15"/>
      <c r="N45" s="3"/>
      <c r="O45" s="3"/>
    </row>
    <row r="46" spans="1:15" ht="3" customHeight="1" x14ac:dyDescent="0.3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39">
        <v>35.9</v>
      </c>
      <c r="E47" s="39">
        <v>23.8</v>
      </c>
      <c r="F47" s="28">
        <f t="shared" si="4"/>
        <v>0.50840336134453779</v>
      </c>
      <c r="G47" s="28"/>
      <c r="H47" s="28"/>
      <c r="I47" s="29"/>
      <c r="J47" s="39">
        <v>118.2</v>
      </c>
      <c r="K47" s="39">
        <v>78.400000000000006</v>
      </c>
      <c r="L47" s="28">
        <f t="shared" si="5"/>
        <v>0.50765306122448983</v>
      </c>
      <c r="M47" s="15"/>
      <c r="N47" s="3"/>
      <c r="O47" s="3"/>
    </row>
    <row r="48" spans="1:15" ht="3" customHeight="1" x14ac:dyDescent="0.3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">
      <c r="A49" s="3"/>
      <c r="B49" s="3"/>
      <c r="C49" s="30" t="s">
        <v>3</v>
      </c>
      <c r="D49" s="39">
        <v>11.1</v>
      </c>
      <c r="E49" s="39">
        <v>8.1999999999999993</v>
      </c>
      <c r="F49" s="28">
        <f t="shared" si="4"/>
        <v>0.35365853658536595</v>
      </c>
      <c r="G49" s="28"/>
      <c r="H49" s="28"/>
      <c r="I49" s="29"/>
      <c r="J49" s="39">
        <v>41.9</v>
      </c>
      <c r="K49" s="39">
        <v>35.5</v>
      </c>
      <c r="L49" s="28">
        <f t="shared" si="5"/>
        <v>0.18028169014084505</v>
      </c>
      <c r="M49" s="15"/>
      <c r="N49" s="3"/>
      <c r="O49" s="3"/>
    </row>
    <row r="50" spans="1:17" ht="3" customHeight="1" x14ac:dyDescent="0.3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">
      <c r="A51" s="3"/>
      <c r="B51" s="3"/>
      <c r="C51" s="30" t="s">
        <v>4</v>
      </c>
      <c r="D51" s="39">
        <v>12.4</v>
      </c>
      <c r="E51" s="39">
        <v>9.6</v>
      </c>
      <c r="F51" s="28">
        <f t="shared" si="4"/>
        <v>0.29166666666666674</v>
      </c>
      <c r="G51" s="28"/>
      <c r="H51" s="28"/>
      <c r="I51" s="29"/>
      <c r="J51" s="39">
        <v>41.8</v>
      </c>
      <c r="K51" s="39">
        <v>35.200000000000003</v>
      </c>
      <c r="L51" s="28">
        <f t="shared" si="5"/>
        <v>0.18749999999999978</v>
      </c>
      <c r="M51" s="15"/>
      <c r="N51" s="3"/>
      <c r="O51" s="3"/>
    </row>
    <row r="52" spans="1:17" ht="3" customHeight="1" x14ac:dyDescent="0.3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">
      <c r="A53" s="3"/>
      <c r="B53" s="3"/>
      <c r="C53" s="32" t="s">
        <v>5</v>
      </c>
      <c r="D53" s="33">
        <f>SUM(D43:D51)</f>
        <v>5397.2999999999993</v>
      </c>
      <c r="E53" s="33">
        <f>SUM(E43:E51)</f>
        <v>3752.7999999999997</v>
      </c>
      <c r="F53" s="34">
        <f t="shared" si="4"/>
        <v>0.4382061394159027</v>
      </c>
      <c r="G53" s="34"/>
      <c r="H53" s="34"/>
      <c r="I53" s="29"/>
      <c r="J53" s="33">
        <f>SUM(J43:J51)</f>
        <v>19622.900000000001</v>
      </c>
      <c r="K53" s="33">
        <f>SUM(K43:K51)</f>
        <v>17644.7</v>
      </c>
      <c r="L53" s="34">
        <f t="shared" si="5"/>
        <v>0.11211298576909789</v>
      </c>
      <c r="M53" s="18"/>
      <c r="N53" s="3"/>
      <c r="O53" s="3"/>
    </row>
    <row r="54" spans="1:17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">
      <c r="A58" s="3"/>
      <c r="B58" s="3"/>
      <c r="C58" s="37" t="s">
        <v>8</v>
      </c>
      <c r="D58" s="27">
        <v>7716</v>
      </c>
      <c r="E58" s="27">
        <v>4571</v>
      </c>
      <c r="F58" s="28">
        <f>+D58/E58-1</f>
        <v>0.68803325311747976</v>
      </c>
      <c r="G58" s="28"/>
      <c r="H58" s="28"/>
      <c r="I58" s="29"/>
      <c r="J58" s="27">
        <v>29264</v>
      </c>
      <c r="K58" s="27">
        <v>16228</v>
      </c>
      <c r="L58" s="28">
        <f>+J58/K58-1</f>
        <v>0.80330293320187329</v>
      </c>
      <c r="M58" s="15"/>
      <c r="N58" s="3"/>
      <c r="O58" s="3"/>
    </row>
    <row r="59" spans="1:17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">
      <c r="A60" s="3"/>
      <c r="B60" s="3"/>
      <c r="C60" s="37" t="s">
        <v>11</v>
      </c>
      <c r="D60" s="27">
        <v>3918</v>
      </c>
      <c r="E60" s="27">
        <v>1043</v>
      </c>
      <c r="F60" s="28">
        <f t="shared" ref="F60:F62" si="6">+D60/E60-1</f>
        <v>2.7564717162032597</v>
      </c>
      <c r="G60" s="28"/>
      <c r="H60" s="28"/>
      <c r="I60" s="29"/>
      <c r="J60" s="27">
        <v>12211</v>
      </c>
      <c r="K60" s="27">
        <v>3691</v>
      </c>
      <c r="L60" s="28">
        <f t="shared" ref="L60:L62" si="7">+J60/K60-1</f>
        <v>2.3083175291248983</v>
      </c>
      <c r="M60" s="15"/>
      <c r="N60" s="3"/>
      <c r="O60" s="3"/>
    </row>
    <row r="61" spans="1:17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">
      <c r="A62" s="3"/>
      <c r="B62" s="3"/>
      <c r="C62" s="32" t="s">
        <v>5</v>
      </c>
      <c r="D62" s="33">
        <f>SUM(D58:D60)</f>
        <v>11634</v>
      </c>
      <c r="E62" s="33">
        <f>SUM(E58:E60)</f>
        <v>5614</v>
      </c>
      <c r="F62" s="34">
        <f t="shared" si="6"/>
        <v>1.0723192019950125</v>
      </c>
      <c r="G62" s="34"/>
      <c r="H62" s="34"/>
      <c r="I62" s="29"/>
      <c r="J62" s="33">
        <f>SUM(J58:J60)</f>
        <v>41475</v>
      </c>
      <c r="K62" s="33">
        <f>SUM(K58:K60)</f>
        <v>19919</v>
      </c>
      <c r="L62" s="34">
        <f t="shared" si="7"/>
        <v>1.0821828405040415</v>
      </c>
      <c r="M62" s="18"/>
      <c r="N62" s="3"/>
      <c r="O62" s="3"/>
    </row>
    <row r="63" spans="1:17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346C6-580A-46AA-926F-3F3C31312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F7C703-5FFB-421D-9BCB-DD148647293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3cbb8-2d6b-4db9-985b-eb5b2fc66967"/>
    <ds:schemaRef ds:uri="d06a085f-9f0e-4248-a60b-b771cc75c7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8776B9-BB4D-4A43-A6B2-A3319E8D58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2022</vt:lpstr>
      <vt:lpstr>'APR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2021-05-12T10:30:22Z</cp:lastPrinted>
  <dcterms:created xsi:type="dcterms:W3CDTF">2012-09-06T08:36:43Z</dcterms:created>
  <dcterms:modified xsi:type="dcterms:W3CDTF">2022-05-06T10:53:51Z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