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64" documentId="8_{BE3F485A-CC12-4329-AEFB-9FF6B061B10D}" xr6:coauthVersionLast="37" xr6:coauthVersionMax="37" xr10:uidLastSave="{B2CD901E-7F34-4A2C-9063-82022EABA437}"/>
  <bookViews>
    <workbookView xWindow="0" yWindow="0" windowWidth="25130" windowHeight="14240" xr2:uid="{00000000-000D-0000-FFFF-FFFF00000000}"/>
  </bookViews>
  <sheets>
    <sheet name="MAI 2021" sheetId="9" r:id="rId1"/>
  </sheets>
  <definedNames>
    <definedName name="_xlnm.Print_Area" localSheetId="0">'MAI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<sst xmlns="http://schemas.openxmlformats.org/spreadsheetml/2006/main" count="30" uniqueCount="16">
  <si>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</si>
  <si>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</si>
  <si>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</si>
  <si>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</si>
  <si>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</si>
  <si>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</si>
  <si>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</si>
  <si>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</si>
  <si>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</si>
  <si>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</si>
  <si>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</si>
  <si>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</si>
  <si>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</si>
  <si>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</si>
  <si>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MAÍ</t>
  </si>
  <si>
    <r>
      <t xml:space="preserve">MOVEMENTS, </t>
    </r>
    <r>
      <rPr>
        <b/>
        <sz val="9"/>
        <color rgb="FF5F5F5F"/>
        <rFont val="Arial"/>
        <family val="2"/>
      </rPr>
      <t>all movements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</si>
</sst>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34" zoomScale="115" zoomScaleNormal="115" zoomScalePageLayoutView="150" workbookViewId="0">
      <selection activeCell="F70" sqref="F70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14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f>D10</f>
        <v>2021</v>
      </c>
      <c r="K10" s="25">
        <f>E10</f>
        <v>2020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44524</v>
      </c>
      <c r="E12" s="27">
        <v>4064</v>
      </c>
      <c r="F12" s="28">
        <f>+D12/E12-1</f>
        <v>9.9557086614173222</v>
      </c>
      <c r="G12" s="28"/>
      <c r="H12" s="28"/>
      <c r="I12" s="29"/>
      <c r="J12" s="27">
        <v>113976</v>
      </c>
      <c r="K12" s="27">
        <v>995367</v>
      </c>
      <c r="L12" s="28">
        <f>+J12/K12-1</f>
        <v>-0.88549349134540323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24763</v>
      </c>
      <c r="E14" s="27">
        <v>7552</v>
      </c>
      <c r="F14" s="28">
        <f t="shared" ref="F14:F22" si="0">+D14/E14-1</f>
        <v>2.2789989406779663</v>
      </c>
      <c r="G14" s="28"/>
      <c r="H14" s="28"/>
      <c r="I14" s="29"/>
      <c r="J14" s="27">
        <v>92358</v>
      </c>
      <c r="K14" s="27">
        <v>67125</v>
      </c>
      <c r="L14" s="28">
        <f t="shared" ref="L14:L22" si="1">+J14/K14-1</f>
        <v>0.37591061452513963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11027</v>
      </c>
      <c r="E16" s="27">
        <v>3686</v>
      </c>
      <c r="F16" s="28">
        <f t="shared" si="0"/>
        <v>1.9915897992403688</v>
      </c>
      <c r="G16" s="28"/>
      <c r="H16" s="28"/>
      <c r="I16" s="29"/>
      <c r="J16" s="27">
        <v>44870</v>
      </c>
      <c r="K16" s="27">
        <v>36788</v>
      </c>
      <c r="L16" s="28">
        <f t="shared" si="1"/>
        <v>0.21969120365336514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6830</v>
      </c>
      <c r="E18" s="27">
        <v>2167</v>
      </c>
      <c r="F18" s="28">
        <f t="shared" si="0"/>
        <v>2.1518227964928474</v>
      </c>
      <c r="G18" s="28"/>
      <c r="H18" s="28"/>
      <c r="I18" s="29"/>
      <c r="J18" s="27">
        <v>24462</v>
      </c>
      <c r="K18" s="27">
        <v>17539</v>
      </c>
      <c r="L18" s="28">
        <f t="shared" si="1"/>
        <v>0.39472033753349667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4659</v>
      </c>
      <c r="E20" s="27">
        <v>1594</v>
      </c>
      <c r="F20" s="28">
        <f t="shared" si="0"/>
        <v>1.9228356336260979</v>
      </c>
      <c r="G20" s="28"/>
      <c r="H20" s="28"/>
      <c r="I20" s="29"/>
      <c r="J20" s="27">
        <v>16194</v>
      </c>
      <c r="K20" s="27">
        <v>13465</v>
      </c>
      <c r="L20" s="28">
        <f t="shared" si="1"/>
        <v>0.20267359821760111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91803</v>
      </c>
      <c r="E22" s="33">
        <f>SUM(E12:E20)</f>
        <v>19063</v>
      </c>
      <c r="F22" s="34">
        <f t="shared" si="0"/>
        <v>3.8157687667208728</v>
      </c>
      <c r="G22" s="34"/>
      <c r="H22" s="34"/>
      <c r="I22" s="29"/>
      <c r="J22" s="33">
        <f>SUM(J12:J20)</f>
        <v>291860</v>
      </c>
      <c r="K22" s="33">
        <f>SUM(K12:K20)</f>
        <v>1130284</v>
      </c>
      <c r="L22" s="34">
        <f t="shared" si="1"/>
        <v>-0.74178171149905681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15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7981</v>
      </c>
      <c r="E28" s="27">
        <v>5510</v>
      </c>
      <c r="F28" s="28">
        <f>+D28/E28-1</f>
        <v>0.44845735027223221</v>
      </c>
      <c r="G28" s="28"/>
      <c r="H28" s="28"/>
      <c r="I28" s="29"/>
      <c r="J28" s="27">
        <v>25274</v>
      </c>
      <c r="K28" s="27">
        <v>20430</v>
      </c>
      <c r="L28" s="28">
        <f>+J28/K28-1</f>
        <v>0.23710230053842385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6377</v>
      </c>
      <c r="E30" s="27">
        <v>3871</v>
      </c>
      <c r="F30" s="28">
        <f t="shared" ref="F30:F38" si="2">+D30/E30-1</f>
        <v>0.64737793851717895</v>
      </c>
      <c r="G30" s="28"/>
      <c r="H30" s="28"/>
      <c r="I30" s="29"/>
      <c r="J30" s="27">
        <v>20486</v>
      </c>
      <c r="K30" s="27">
        <v>15275</v>
      </c>
      <c r="L30" s="28">
        <f t="shared" ref="L30:L38" si="3">+J30/K30-1</f>
        <v>0.34114566284779047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1303</v>
      </c>
      <c r="E32" s="27">
        <v>724</v>
      </c>
      <c r="F32" s="28">
        <f t="shared" si="2"/>
        <v>0.79972375690607733</v>
      </c>
      <c r="G32" s="28"/>
      <c r="H32" s="28"/>
      <c r="I32" s="29"/>
      <c r="J32" s="27">
        <v>4068</v>
      </c>
      <c r="K32" s="27">
        <v>2950</v>
      </c>
      <c r="L32" s="28">
        <f t="shared" si="3"/>
        <v>0.37898305084745765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194</v>
      </c>
      <c r="E34" s="27">
        <v>152</v>
      </c>
      <c r="F34" s="28">
        <f t="shared" si="2"/>
        <v>0.27631578947368429</v>
      </c>
      <c r="G34" s="28"/>
      <c r="H34" s="28"/>
      <c r="I34" s="29"/>
      <c r="J34" s="27">
        <v>1052</v>
      </c>
      <c r="K34" s="27">
        <v>796</v>
      </c>
      <c r="L34" s="28">
        <f t="shared" si="3"/>
        <v>0.32160804020100509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792</v>
      </c>
      <c r="E36" s="27">
        <v>523</v>
      </c>
      <c r="F36" s="28">
        <f t="shared" si="2"/>
        <v>0.51434034416826013</v>
      </c>
      <c r="G36" s="28"/>
      <c r="H36" s="28"/>
      <c r="I36" s="29"/>
      <c r="J36" s="27">
        <v>2823</v>
      </c>
      <c r="K36" s="27">
        <v>2692</v>
      </c>
      <c r="L36" s="28">
        <f t="shared" si="3"/>
        <v>4.8662704309063942E-2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16647</v>
      </c>
      <c r="E38" s="33">
        <f>SUM(E28:E36)</f>
        <v>10780</v>
      </c>
      <c r="F38" s="34">
        <f t="shared" si="2"/>
        <v>0.54424860853432278</v>
      </c>
      <c r="G38" s="34"/>
      <c r="H38" s="34"/>
      <c r="I38" s="29"/>
      <c r="J38" s="33">
        <f>SUM(J28:J36)</f>
        <v>53703</v>
      </c>
      <c r="K38" s="33">
        <f>SUM(K28:K36)</f>
        <v>42143</v>
      </c>
      <c r="L38" s="34">
        <f t="shared" si="3"/>
        <v>0.27430415490116977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3859</v>
      </c>
      <c r="E43" s="27">
        <v>4253</v>
      </c>
      <c r="F43" s="28">
        <f>+D43/E43-1</f>
        <v>-9.264048906654121E-2</v>
      </c>
      <c r="G43" s="28"/>
      <c r="H43" s="28"/>
      <c r="I43" s="29"/>
      <c r="J43" s="27">
        <v>21285</v>
      </c>
      <c r="K43" s="27">
        <v>20409</v>
      </c>
      <c r="L43" s="28">
        <f>+J43/K43-1</f>
        <v>4.2922240188152383E-2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48.5</v>
      </c>
      <c r="E45" s="39">
        <v>36.799999999999997</v>
      </c>
      <c r="F45" s="28">
        <f t="shared" ref="F45:F53" si="4">+D45/E45-1</f>
        <v>0.31793478260869579</v>
      </c>
      <c r="G45" s="28"/>
      <c r="H45" s="28"/>
      <c r="I45" s="29"/>
      <c r="J45" s="39">
        <v>192.1</v>
      </c>
      <c r="K45" s="39">
        <v>196.8</v>
      </c>
      <c r="L45" s="28">
        <f t="shared" ref="L45:L53" si="5">+J45/K45-1</f>
        <v>-2.3882113821138251E-2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28</v>
      </c>
      <c r="E47" s="39">
        <v>19.399999999999999</v>
      </c>
      <c r="F47" s="28">
        <f t="shared" si="4"/>
        <v>0.44329896907216515</v>
      </c>
      <c r="G47" s="28"/>
      <c r="H47" s="28"/>
      <c r="I47" s="29"/>
      <c r="J47" s="39">
        <v>106.4</v>
      </c>
      <c r="K47" s="39">
        <v>94.9</v>
      </c>
      <c r="L47" s="28">
        <f t="shared" si="5"/>
        <v>0.12118018967334043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10.1</v>
      </c>
      <c r="E49" s="39">
        <v>6.1</v>
      </c>
      <c r="F49" s="28">
        <f t="shared" si="4"/>
        <v>0.65573770491803285</v>
      </c>
      <c r="G49" s="28"/>
      <c r="H49" s="28"/>
      <c r="I49" s="29"/>
      <c r="J49" s="39">
        <v>45.6</v>
      </c>
      <c r="K49" s="39">
        <v>34.4</v>
      </c>
      <c r="L49" s="28">
        <f t="shared" si="5"/>
        <v>0.32558139534883734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12.2</v>
      </c>
      <c r="E51" s="39">
        <v>10.1</v>
      </c>
      <c r="F51" s="28">
        <f t="shared" si="4"/>
        <v>0.20792079207920788</v>
      </c>
      <c r="G51" s="28"/>
      <c r="H51" s="28"/>
      <c r="I51" s="29"/>
      <c r="J51" s="39">
        <v>47.5</v>
      </c>
      <c r="K51" s="39">
        <v>57.3</v>
      </c>
      <c r="L51" s="28">
        <f t="shared" si="5"/>
        <v>-0.17102966841186729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3957.7999999999997</v>
      </c>
      <c r="E53" s="33">
        <f>SUM(E43:E51)</f>
        <v>4325.4000000000005</v>
      </c>
      <c r="F53" s="34">
        <f t="shared" si="4"/>
        <v>-8.4986359643039022E-2</v>
      </c>
      <c r="G53" s="34"/>
      <c r="H53" s="34"/>
      <c r="I53" s="29"/>
      <c r="J53" s="33">
        <f>SUM(J43:J51)</f>
        <v>21676.6</v>
      </c>
      <c r="K53" s="33">
        <f>SUM(K43:K51)</f>
        <v>20792.400000000001</v>
      </c>
      <c r="L53" s="34">
        <f t="shared" si="5"/>
        <v>4.2525153421442363E-2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4788</v>
      </c>
      <c r="E58" s="27">
        <v>1713</v>
      </c>
      <c r="F58" s="28">
        <f>+D58/E58-1</f>
        <v>1.7950963222416814</v>
      </c>
      <c r="G58" s="28"/>
      <c r="H58" s="28"/>
      <c r="I58" s="29"/>
      <c r="J58" s="27">
        <v>21016</v>
      </c>
      <c r="K58" s="27">
        <v>28926</v>
      </c>
      <c r="L58" s="28">
        <f>+J58/K58-1</f>
        <v>-0.2734564060015211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1422</v>
      </c>
      <c r="E60" s="27">
        <v>732</v>
      </c>
      <c r="F60" s="28">
        <f t="shared" ref="F60:F62" si="6">+D60/E60-1</f>
        <v>0.94262295081967218</v>
      </c>
      <c r="G60" s="28"/>
      <c r="H60" s="28"/>
      <c r="I60" s="29"/>
      <c r="J60" s="27">
        <v>5113</v>
      </c>
      <c r="K60" s="27">
        <v>10072</v>
      </c>
      <c r="L60" s="28">
        <f t="shared" ref="L60:L62" si="7">+J60/K60-1</f>
        <v>-0.49235504368546468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6210</v>
      </c>
      <c r="E62" s="33">
        <f>SUM(E58:E60)</f>
        <v>2445</v>
      </c>
      <c r="F62" s="34">
        <f t="shared" si="6"/>
        <v>1.5398773006134969</v>
      </c>
      <c r="G62" s="34"/>
      <c r="H62" s="34"/>
      <c r="I62" s="29"/>
      <c r="J62" s="33">
        <f>SUM(J58:J60)</f>
        <v>26129</v>
      </c>
      <c r="K62" s="33">
        <f>SUM(K58:K60)</f>
        <v>38998</v>
      </c>
      <c r="L62" s="34">
        <f t="shared" si="7"/>
        <v>-0.32999128160418478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B4D84-0E71-40C2-9905-B0E53FAF1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DDF48A-B493-4F89-8513-E7EE45D5C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F7B4C-EC85-4314-B08B-FE0A236807D8}">
  <ds:schemaRefs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 2021</vt:lpstr>
      <vt:lpstr>'MAI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2020-06-10T14:04:23Z</cp:lastPrinted>
  <dcterms:created xsi:type="dcterms:W3CDTF">2012-09-06T08:36:43Z</dcterms:created>
  <dcterms:modified xsi:type="dcterms:W3CDTF">2021-06-08T10:25:41Z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