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OneDrive - Isavia\Z Drif\HAGDEILD_ADH\VEFSÍÐA ISAVIA\2021\"/>
    </mc:Choice>
  </mc:AlternateContent>
  <xr:revisionPtr revIDLastSave="107" documentId="8_{42B2D180-96C9-43FA-B720-511A214B47B8}" xr6:coauthVersionLast="36" xr6:coauthVersionMax="37" xr10:uidLastSave="{B365874B-454E-4955-81B9-9779DE3E7C56}"/>
  <bookViews>
    <workbookView xWindow="0" yWindow="0" windowWidth="25128" windowHeight="14232" xr2:uid="{00000000-000D-0000-FFFF-FFFF00000000}"/>
  </bookViews>
  <sheets>
    <sheet name="NOV 2021" sheetId="9" r:id="rId1"/>
  </sheets>
  <definedNames>
    <definedName name="_xlnm.Print_Area" localSheetId="0">'NOV 2021'!$A$1:$N$63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9" l="1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<sst xmlns="http://schemas.openxmlformats.org/spreadsheetml/2006/main" count="30" uniqueCount="16">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</sst>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45" zoomScaleNormal="145" zoomScalePageLayoutView="150" workbookViewId="0">
      <selection activeCell="K22" sqref="K22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v>2021</v>
      </c>
      <c r="K10" s="25">
        <v>2020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250073</v>
      </c>
      <c r="E12" s="27">
        <v>11018</v>
      </c>
      <c r="F12" s="28">
        <f>+D12/E12-1</f>
        <v>21.696768923579597</v>
      </c>
      <c r="G12" s="28"/>
      <c r="H12" s="28"/>
      <c r="I12" s="29"/>
      <c r="J12" s="27">
        <v>1912488</v>
      </c>
      <c r="K12" s="27">
        <v>1349364</v>
      </c>
      <c r="L12" s="28">
        <f>+J12/K12-1</f>
        <v>0.41732549556680043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23494</v>
      </c>
      <c r="E14" s="27">
        <v>7638</v>
      </c>
      <c r="F14" s="28">
        <f t="shared" ref="F14:F22" si="0">+D14/E14-1</f>
        <v>2.0759361089290391</v>
      </c>
      <c r="G14" s="28"/>
      <c r="H14" s="28"/>
      <c r="I14" s="29"/>
      <c r="J14" s="27">
        <v>273874</v>
      </c>
      <c r="K14" s="27">
        <v>152397</v>
      </c>
      <c r="L14" s="28">
        <f t="shared" ref="L14:L22" si="1">+J14/K14-1</f>
        <v>0.79710886697244687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12845</v>
      </c>
      <c r="E16" s="27">
        <v>3742</v>
      </c>
      <c r="F16" s="28">
        <f t="shared" si="0"/>
        <v>2.432656333511491</v>
      </c>
      <c r="G16" s="28"/>
      <c r="H16" s="28"/>
      <c r="I16" s="29"/>
      <c r="J16" s="27">
        <v>128077</v>
      </c>
      <c r="K16" s="27">
        <v>74647</v>
      </c>
      <c r="L16" s="28">
        <f t="shared" si="1"/>
        <v>0.71576888555467733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6826</v>
      </c>
      <c r="E18" s="27">
        <v>2349</v>
      </c>
      <c r="F18" s="28">
        <f t="shared" si="0"/>
        <v>1.9059174116645381</v>
      </c>
      <c r="G18" s="28"/>
      <c r="H18" s="28"/>
      <c r="I18" s="29"/>
      <c r="J18" s="27">
        <v>70961</v>
      </c>
      <c r="K18" s="27">
        <v>44469</v>
      </c>
      <c r="L18" s="28">
        <f t="shared" si="1"/>
        <v>0.5957408531786188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3893</v>
      </c>
      <c r="E20" s="27">
        <v>1534</v>
      </c>
      <c r="F20" s="28">
        <f t="shared" si="0"/>
        <v>1.5378096479791394</v>
      </c>
      <c r="G20" s="28"/>
      <c r="H20" s="28"/>
      <c r="I20" s="29"/>
      <c r="J20" s="27">
        <v>48622</v>
      </c>
      <c r="K20" s="27">
        <v>32351</v>
      </c>
      <c r="L20" s="28">
        <f t="shared" si="1"/>
        <v>0.50295199530153623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297131</v>
      </c>
      <c r="E22" s="33">
        <f>SUM(E12:E20)</f>
        <v>26281</v>
      </c>
      <c r="F22" s="34">
        <f t="shared" si="0"/>
        <v>10.305924432099236</v>
      </c>
      <c r="G22" s="34"/>
      <c r="H22" s="34"/>
      <c r="I22" s="29"/>
      <c r="J22" s="33">
        <f>SUM(J12:J20)</f>
        <v>2434022</v>
      </c>
      <c r="K22" s="33">
        <f>SUM(K12:K20)</f>
        <v>1653228</v>
      </c>
      <c r="L22" s="34">
        <f t="shared" si="1"/>
        <v>0.47228452457858205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5063</v>
      </c>
      <c r="E28" s="27">
        <v>2572</v>
      </c>
      <c r="F28" s="28">
        <f>+D28/E28-1</f>
        <v>0.96850699844479005</v>
      </c>
      <c r="G28" s="28"/>
      <c r="H28" s="28"/>
      <c r="I28" s="29"/>
      <c r="J28" s="27">
        <v>63152</v>
      </c>
      <c r="K28" s="27">
        <v>42966</v>
      </c>
      <c r="L28" s="28">
        <f>+J28/K28-1</f>
        <v>0.46981334078108272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3080</v>
      </c>
      <c r="E30" s="27">
        <v>2277</v>
      </c>
      <c r="F30" s="28">
        <f t="shared" ref="F30:F38" si="2">+D30/E30-1</f>
        <v>0.35265700483091789</v>
      </c>
      <c r="G30" s="28"/>
      <c r="H30" s="28"/>
      <c r="I30" s="29"/>
      <c r="J30" s="27">
        <v>46266</v>
      </c>
      <c r="K30" s="27">
        <v>38177</v>
      </c>
      <c r="L30" s="28">
        <f t="shared" ref="L30:L38" si="3">+J30/K30-1</f>
        <v>0.21188149933205858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670</v>
      </c>
      <c r="E32" s="27">
        <v>425</v>
      </c>
      <c r="F32" s="28">
        <f t="shared" si="2"/>
        <v>0.57647058823529407</v>
      </c>
      <c r="G32" s="28"/>
      <c r="H32" s="28"/>
      <c r="I32" s="29"/>
      <c r="J32" s="27">
        <v>10209</v>
      </c>
      <c r="K32" s="27">
        <v>8228</v>
      </c>
      <c r="L32" s="28">
        <f t="shared" si="3"/>
        <v>0.24076324744773947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210</v>
      </c>
      <c r="E34" s="27">
        <v>105</v>
      </c>
      <c r="F34" s="28">
        <f t="shared" si="2"/>
        <v>1</v>
      </c>
      <c r="G34" s="28"/>
      <c r="H34" s="28"/>
      <c r="I34" s="29"/>
      <c r="J34" s="27">
        <v>2733</v>
      </c>
      <c r="K34" s="27">
        <v>1919</v>
      </c>
      <c r="L34" s="28">
        <f t="shared" si="3"/>
        <v>0.42417926003126638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510</v>
      </c>
      <c r="E36" s="27">
        <v>414</v>
      </c>
      <c r="F36" s="28">
        <f t="shared" si="2"/>
        <v>0.23188405797101441</v>
      </c>
      <c r="G36" s="28"/>
      <c r="H36" s="28"/>
      <c r="I36" s="29"/>
      <c r="J36" s="27">
        <v>7211</v>
      </c>
      <c r="K36" s="27">
        <v>6776</v>
      </c>
      <c r="L36" s="28">
        <f t="shared" si="3"/>
        <v>6.4197166469893707E-2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9533</v>
      </c>
      <c r="E38" s="33">
        <f>SUM(E28:E36)</f>
        <v>5793</v>
      </c>
      <c r="F38" s="34">
        <f t="shared" si="2"/>
        <v>0.64560676678750206</v>
      </c>
      <c r="G38" s="34"/>
      <c r="H38" s="34"/>
      <c r="I38" s="29"/>
      <c r="J38" s="33">
        <f>SUM(J28:J36)</f>
        <v>129571</v>
      </c>
      <c r="K38" s="33">
        <f>SUM(K28:K36)</f>
        <v>98066</v>
      </c>
      <c r="L38" s="34">
        <f t="shared" si="3"/>
        <v>0.32126323088532205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5701</v>
      </c>
      <c r="E43" s="27">
        <v>4662</v>
      </c>
      <c r="F43" s="28">
        <f>+D43/E43-1</f>
        <v>0.22286572286572293</v>
      </c>
      <c r="G43" s="28"/>
      <c r="H43" s="28"/>
      <c r="I43" s="29"/>
      <c r="J43" s="27">
        <v>54266</v>
      </c>
      <c r="K43" s="27">
        <v>44515</v>
      </c>
      <c r="L43" s="28">
        <f>+J43/K43-1</f>
        <v>0.21904975850836794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45.1</v>
      </c>
      <c r="E45" s="39">
        <v>33.9</v>
      </c>
      <c r="F45" s="28">
        <f t="shared" ref="F45:F53" si="4">+D45/E45-1</f>
        <v>0.3303834808259587</v>
      </c>
      <c r="G45" s="28"/>
      <c r="H45" s="28"/>
      <c r="I45" s="29"/>
      <c r="J45" s="39">
        <v>508.5</v>
      </c>
      <c r="K45" s="39">
        <v>429.4</v>
      </c>
      <c r="L45" s="28">
        <f t="shared" ref="L45:L53" si="5">+J45/K45-1</f>
        <v>0.1842105263157896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26.5</v>
      </c>
      <c r="E47" s="39">
        <v>17.600000000000001</v>
      </c>
      <c r="F47" s="28">
        <f t="shared" si="4"/>
        <v>0.50568181818181812</v>
      </c>
      <c r="G47" s="28"/>
      <c r="H47" s="28"/>
      <c r="I47" s="29"/>
      <c r="J47" s="39">
        <v>286.89999999999998</v>
      </c>
      <c r="K47" s="39">
        <v>220.5</v>
      </c>
      <c r="L47" s="28">
        <f t="shared" si="5"/>
        <v>0.30113378684807235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12.2</v>
      </c>
      <c r="E49" s="39">
        <v>8.6999999999999993</v>
      </c>
      <c r="F49" s="28">
        <f t="shared" si="4"/>
        <v>0.40229885057471271</v>
      </c>
      <c r="G49" s="28"/>
      <c r="H49" s="28"/>
      <c r="I49" s="29"/>
      <c r="J49" s="39">
        <v>133.9</v>
      </c>
      <c r="K49" s="39">
        <v>96.7</v>
      </c>
      <c r="L49" s="28">
        <f t="shared" si="5"/>
        <v>0.38469493278179945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9.8000000000000007</v>
      </c>
      <c r="E51" s="39">
        <v>8.1</v>
      </c>
      <c r="F51" s="28">
        <f t="shared" si="4"/>
        <v>0.20987654320987659</v>
      </c>
      <c r="G51" s="28"/>
      <c r="H51" s="28"/>
      <c r="I51" s="29"/>
      <c r="J51" s="39">
        <v>130</v>
      </c>
      <c r="K51" s="39">
        <v>121.6</v>
      </c>
      <c r="L51" s="28">
        <f t="shared" si="5"/>
        <v>6.9078947368421018E-2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5794.6</v>
      </c>
      <c r="E53" s="33">
        <f>SUM(E43:E51)</f>
        <v>4730.3</v>
      </c>
      <c r="F53" s="34">
        <f t="shared" si="4"/>
        <v>0.22499630044606045</v>
      </c>
      <c r="G53" s="34"/>
      <c r="H53" s="34"/>
      <c r="I53" s="29"/>
      <c r="J53" s="33">
        <f>SUM(J43:J51)</f>
        <v>55325.3</v>
      </c>
      <c r="K53" s="33">
        <f>SUM(K43:K51)</f>
        <v>45383.199999999997</v>
      </c>
      <c r="L53" s="34">
        <f t="shared" si="5"/>
        <v>0.21907005235417532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7086</v>
      </c>
      <c r="E58" s="27">
        <v>4019</v>
      </c>
      <c r="F58" s="28">
        <f>+D58/E58-1</f>
        <v>0.76312515551132121</v>
      </c>
      <c r="G58" s="28"/>
      <c r="H58" s="28"/>
      <c r="I58" s="29"/>
      <c r="J58" s="27">
        <v>61470</v>
      </c>
      <c r="K58" s="27">
        <v>51520</v>
      </c>
      <c r="L58" s="28">
        <f>+J58/K58-1</f>
        <v>0.19312888198757761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2909</v>
      </c>
      <c r="E60" s="27">
        <f>459+460</f>
        <v>919</v>
      </c>
      <c r="F60" s="28">
        <f t="shared" ref="F60:F62" si="6">+D60/E60-1</f>
        <v>2.1653971708378674</v>
      </c>
      <c r="G60" s="28"/>
      <c r="H60" s="28"/>
      <c r="I60" s="29"/>
      <c r="J60" s="27">
        <v>25751</v>
      </c>
      <c r="K60" s="27">
        <v>18467</v>
      </c>
      <c r="L60" s="28">
        <f t="shared" ref="L60:L62" si="7">+J60/K60-1</f>
        <v>0.39443331347809596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9995</v>
      </c>
      <c r="E62" s="33">
        <f>SUM(E58:E60)</f>
        <v>4938</v>
      </c>
      <c r="F62" s="34">
        <f t="shared" si="6"/>
        <v>1.0240988254353991</v>
      </c>
      <c r="G62" s="34"/>
      <c r="H62" s="34"/>
      <c r="I62" s="29"/>
      <c r="J62" s="33">
        <f>SUM(J58:J60)</f>
        <v>87221</v>
      </c>
      <c r="K62" s="33">
        <f>SUM(K58:K60)</f>
        <v>69987</v>
      </c>
      <c r="L62" s="34">
        <f t="shared" si="7"/>
        <v>0.24624573135010785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3E075-5189-47B8-882C-7B32199B294E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9c63cbb8-2d6b-4db9-985b-eb5b2fc66967"/>
    <ds:schemaRef ds:uri="http://schemas.microsoft.com/office/2006/metadata/properties"/>
    <ds:schemaRef ds:uri="http://schemas.openxmlformats.org/package/2006/metadata/core-properties"/>
    <ds:schemaRef ds:uri="d06a085f-9f0e-4248-a60b-b771cc75c7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2021</vt:lpstr>
      <vt:lpstr>'NOV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2021-11-09T12:52:31Z</cp:lastPrinted>
  <dcterms:created xsi:type="dcterms:W3CDTF">2012-09-06T08:36:43Z</dcterms:created>
  <dcterms:modified xsi:type="dcterms:W3CDTF">2021-12-13T15:46:43Z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