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OneDrive - Isavia\Z Drif\HAGDEILD_ADH\VEFSÍÐA ISAVIA\2021\"/>
    </mc:Choice>
  </mc:AlternateContent>
  <xr:revisionPtr revIDLastSave="87" documentId="8_{1443806D-092D-40B2-813E-EC6B71A681F7}" xr6:coauthVersionLast="37" xr6:coauthVersionMax="37" xr10:uidLastSave="{04E7F1D8-F50A-411A-9AE0-DBE10F73A59A}"/>
  <bookViews>
    <workbookView xWindow="0" yWindow="0" windowWidth="25125" windowHeight="14235" xr2:uid="{00000000-000D-0000-FFFF-FFFF00000000}"/>
  </bookViews>
  <sheets>
    <sheet name="JUN 2021" sheetId="9" r:id="rId1"/>
  </sheets>
  <definedNames>
    <definedName name="_xlnm.Print_Area" localSheetId="0">'JUN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<sst xmlns="http://schemas.openxmlformats.org/spreadsheetml/2006/main" count="30" uniqueCount="16">
  <si>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</si>
  <si>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</si>
  <si>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</si>
  <si>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</si>
  <si>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</si>
  <si>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</si>
  <si>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</si>
  <si>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</si>
  <si>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</si>
  <si>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</si>
  <si>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</si>
  <si>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</si>
  <si>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</si>
  <si>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</si>
  <si>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r>
      <t xml:space="preserve">MOVEMENTS, </t>
    </r>
    <r>
      <rPr>
        <b/>
        <sz val="9"/>
        <color rgb="FF5F5F5F"/>
        <rFont val="Arial"/>
        <family val="2"/>
      </rPr>
      <t>all movements</t>
    </r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</si>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</sst>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T58" sqref="T58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f>D10</f>
        <v>2021</v>
      </c>
      <c r="K10" s="25">
        <f>E10</f>
        <v>2020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135838</v>
      </c>
      <c r="E12" s="27">
        <v>29335</v>
      </c>
      <c r="F12" s="28">
        <f>+D12/E12-1</f>
        <v>3.630577808079086</v>
      </c>
      <c r="G12" s="28"/>
      <c r="H12" s="28"/>
      <c r="I12" s="29"/>
      <c r="J12" s="27">
        <v>249814</v>
      </c>
      <c r="K12" s="27">
        <v>1024722</v>
      </c>
      <c r="L12" s="28">
        <f>+J12/K12-1</f>
        <v>-0.75621290457314272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30404</v>
      </c>
      <c r="E14" s="27">
        <v>16413</v>
      </c>
      <c r="F14" s="28">
        <f t="shared" ref="F14:F22" si="0">+D14/E14-1</f>
        <v>0.85243404618290386</v>
      </c>
      <c r="G14" s="28"/>
      <c r="H14" s="28"/>
      <c r="I14" s="29"/>
      <c r="J14" s="27">
        <v>122762</v>
      </c>
      <c r="K14" s="27">
        <v>83538</v>
      </c>
      <c r="L14" s="28">
        <f t="shared" ref="L14:L22" si="1">+J14/K14-1</f>
        <v>0.46953482247599898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12773</v>
      </c>
      <c r="E16" s="27">
        <v>7226</v>
      </c>
      <c r="F16" s="28">
        <f t="shared" si="0"/>
        <v>0.76764461666205364</v>
      </c>
      <c r="G16" s="28"/>
      <c r="H16" s="28"/>
      <c r="I16" s="29"/>
      <c r="J16" s="27">
        <v>57643</v>
      </c>
      <c r="K16" s="27">
        <v>44014</v>
      </c>
      <c r="L16" s="28">
        <f t="shared" si="1"/>
        <v>0.30965147453083119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7958</v>
      </c>
      <c r="E18" s="27">
        <v>4856</v>
      </c>
      <c r="F18" s="28">
        <f t="shared" si="0"/>
        <v>0.63879736408566723</v>
      </c>
      <c r="G18" s="28"/>
      <c r="H18" s="28"/>
      <c r="I18" s="29"/>
      <c r="J18" s="27">
        <v>32420</v>
      </c>
      <c r="K18" s="27">
        <v>22395</v>
      </c>
      <c r="L18" s="28">
        <f t="shared" si="1"/>
        <v>0.44764456351864257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5628</v>
      </c>
      <c r="E20" s="27">
        <v>3601</v>
      </c>
      <c r="F20" s="28">
        <f t="shared" si="0"/>
        <v>0.56289919466814764</v>
      </c>
      <c r="G20" s="28"/>
      <c r="H20" s="28"/>
      <c r="I20" s="29"/>
      <c r="J20" s="27">
        <v>21822</v>
      </c>
      <c r="K20" s="27">
        <v>17060</v>
      </c>
      <c r="L20" s="28">
        <f t="shared" si="1"/>
        <v>0.2791324736225087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192601</v>
      </c>
      <c r="E22" s="33">
        <f>SUM(E12:E20)</f>
        <v>61431</v>
      </c>
      <c r="F22" s="34">
        <f t="shared" si="0"/>
        <v>2.1352411648841789</v>
      </c>
      <c r="G22" s="34"/>
      <c r="H22" s="34"/>
      <c r="I22" s="29"/>
      <c r="J22" s="33">
        <f>SUM(J12:J20)</f>
        <v>484461</v>
      </c>
      <c r="K22" s="33">
        <f>SUM(K12:K20)</f>
        <v>1191729</v>
      </c>
      <c r="L22" s="34">
        <f t="shared" si="1"/>
        <v>-0.59348056479283462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14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6388</v>
      </c>
      <c r="E28" s="27">
        <v>3951</v>
      </c>
      <c r="F28" s="28">
        <f>+D28/E28-1</f>
        <v>0.61680587193115666</v>
      </c>
      <c r="G28" s="28"/>
      <c r="H28" s="28"/>
      <c r="I28" s="29"/>
      <c r="J28" s="27">
        <v>31662</v>
      </c>
      <c r="K28" s="27">
        <v>24381</v>
      </c>
      <c r="L28" s="28">
        <f>+J28/K28-1</f>
        <v>0.29863418235511263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4882</v>
      </c>
      <c r="E30" s="27">
        <v>4055</v>
      </c>
      <c r="F30" s="28">
        <f t="shared" ref="F30:F38" si="2">+D30/E30-1</f>
        <v>0.20394574599260173</v>
      </c>
      <c r="G30" s="28"/>
      <c r="H30" s="28"/>
      <c r="I30" s="29"/>
      <c r="J30" s="27">
        <v>25368</v>
      </c>
      <c r="K30" s="27">
        <v>19330</v>
      </c>
      <c r="L30" s="28">
        <f t="shared" ref="L30:L38" si="3">+J30/K30-1</f>
        <v>0.31236420072426285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1476</v>
      </c>
      <c r="E32" s="27">
        <v>1263</v>
      </c>
      <c r="F32" s="28">
        <f t="shared" si="2"/>
        <v>0.16864608076009491</v>
      </c>
      <c r="G32" s="28"/>
      <c r="H32" s="28"/>
      <c r="I32" s="29"/>
      <c r="J32" s="27">
        <v>5544</v>
      </c>
      <c r="K32" s="27">
        <v>4213</v>
      </c>
      <c r="L32" s="28">
        <f t="shared" si="3"/>
        <v>0.31592689295039156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284</v>
      </c>
      <c r="E34" s="27">
        <v>233</v>
      </c>
      <c r="F34" s="28">
        <f t="shared" si="2"/>
        <v>0.2188841201716738</v>
      </c>
      <c r="G34" s="28"/>
      <c r="H34" s="28"/>
      <c r="I34" s="29"/>
      <c r="J34" s="27">
        <v>1336</v>
      </c>
      <c r="K34" s="27">
        <v>1029</v>
      </c>
      <c r="L34" s="28">
        <f t="shared" si="3"/>
        <v>0.29834791059280863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823</v>
      </c>
      <c r="E36" s="27">
        <v>778</v>
      </c>
      <c r="F36" s="28">
        <f t="shared" si="2"/>
        <v>5.7840616966581049E-2</v>
      </c>
      <c r="G36" s="28"/>
      <c r="H36" s="28"/>
      <c r="I36" s="29"/>
      <c r="J36" s="27">
        <v>3646</v>
      </c>
      <c r="K36" s="27">
        <v>3470</v>
      </c>
      <c r="L36" s="28">
        <f t="shared" si="3"/>
        <v>5.0720461095100866E-2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13853</v>
      </c>
      <c r="E38" s="33">
        <f>SUM(E28:E36)</f>
        <v>10280</v>
      </c>
      <c r="F38" s="34">
        <f t="shared" si="2"/>
        <v>0.34756809338521411</v>
      </c>
      <c r="G38" s="34"/>
      <c r="H38" s="34"/>
      <c r="I38" s="29"/>
      <c r="J38" s="33">
        <f>SUM(J28:J36)</f>
        <v>67556</v>
      </c>
      <c r="K38" s="33">
        <f>SUM(K28:K36)</f>
        <v>52423</v>
      </c>
      <c r="L38" s="34">
        <f t="shared" si="3"/>
        <v>0.28867100318562455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4889</v>
      </c>
      <c r="E43" s="27">
        <v>4364</v>
      </c>
      <c r="F43" s="28">
        <f>+D43/E43-1</f>
        <v>0.1203024747937671</v>
      </c>
      <c r="G43" s="28"/>
      <c r="H43" s="28"/>
      <c r="I43" s="29"/>
      <c r="J43" s="27">
        <v>33582</v>
      </c>
      <c r="K43" s="27">
        <v>24772</v>
      </c>
      <c r="L43" s="28">
        <f>+J43/K43-1</f>
        <v>0.35564346843210082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57.7</v>
      </c>
      <c r="E45" s="39">
        <v>40</v>
      </c>
      <c r="F45" s="28">
        <f t="shared" ref="F45:F53" si="4">+D45/E45-1</f>
        <v>0.44250000000000012</v>
      </c>
      <c r="G45" s="28"/>
      <c r="H45" s="28"/>
      <c r="I45" s="29"/>
      <c r="J45" s="39">
        <v>249.9</v>
      </c>
      <c r="K45" s="39">
        <v>236.8</v>
      </c>
      <c r="L45" s="28">
        <f t="shared" ref="L45:L53" si="5">+J45/K45-1</f>
        <v>5.5320945945945832E-2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38.4</v>
      </c>
      <c r="E47" s="39">
        <v>25</v>
      </c>
      <c r="F47" s="28">
        <f t="shared" si="4"/>
        <v>0.53600000000000003</v>
      </c>
      <c r="G47" s="28"/>
      <c r="H47" s="28"/>
      <c r="I47" s="29"/>
      <c r="J47" s="39">
        <v>144.9</v>
      </c>
      <c r="K47" s="39">
        <v>119.9</v>
      </c>
      <c r="L47" s="28">
        <f t="shared" si="5"/>
        <v>0.20850708924103412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13.3</v>
      </c>
      <c r="E49" s="39">
        <v>9.8000000000000007</v>
      </c>
      <c r="F49" s="28">
        <f t="shared" si="4"/>
        <v>0.35714285714285721</v>
      </c>
      <c r="G49" s="28"/>
      <c r="H49" s="28"/>
      <c r="I49" s="29"/>
      <c r="J49" s="39">
        <v>59</v>
      </c>
      <c r="K49" s="39">
        <v>44.3</v>
      </c>
      <c r="L49" s="28">
        <f t="shared" si="5"/>
        <v>0.33182844243792342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14.7</v>
      </c>
      <c r="E51" s="39">
        <v>11.6</v>
      </c>
      <c r="F51" s="28">
        <f t="shared" si="4"/>
        <v>0.26724137931034475</v>
      </c>
      <c r="G51" s="28"/>
      <c r="H51" s="28"/>
      <c r="I51" s="29"/>
      <c r="J51" s="39">
        <v>62</v>
      </c>
      <c r="K51" s="39">
        <v>68.900000000000006</v>
      </c>
      <c r="L51" s="28">
        <f t="shared" si="5"/>
        <v>-0.100145137880987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5013.0999999999995</v>
      </c>
      <c r="E53" s="33">
        <f>SUM(E43:E51)</f>
        <v>4450.4000000000005</v>
      </c>
      <c r="F53" s="34">
        <f t="shared" si="4"/>
        <v>0.12643807298220366</v>
      </c>
      <c r="G53" s="34"/>
      <c r="H53" s="34"/>
      <c r="I53" s="29"/>
      <c r="J53" s="33">
        <f>SUM(J43:J51)</f>
        <v>34097.800000000003</v>
      </c>
      <c r="K53" s="33">
        <f>SUM(K43:K51)</f>
        <v>25241.9</v>
      </c>
      <c r="L53" s="34">
        <f t="shared" si="5"/>
        <v>0.35084125996854443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5526</v>
      </c>
      <c r="E58" s="27">
        <v>2603</v>
      </c>
      <c r="F58" s="28">
        <f>+D58/E58-1</f>
        <v>1.1229350749135611</v>
      </c>
      <c r="G58" s="28"/>
      <c r="H58" s="28"/>
      <c r="I58" s="29"/>
      <c r="J58" s="27">
        <v>26542</v>
      </c>
      <c r="K58" s="27">
        <v>31529</v>
      </c>
      <c r="L58" s="28">
        <f>+J58/K58-1</f>
        <v>-0.15817184179644139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2263</v>
      </c>
      <c r="E60" s="27">
        <v>1127</v>
      </c>
      <c r="F60" s="28">
        <f t="shared" ref="F60:F62" si="6">+D60/E60-1</f>
        <v>1.0079858030168589</v>
      </c>
      <c r="G60" s="28"/>
      <c r="H60" s="28"/>
      <c r="I60" s="29"/>
      <c r="J60" s="27">
        <v>7376</v>
      </c>
      <c r="K60" s="27">
        <v>11199</v>
      </c>
      <c r="L60" s="28">
        <f t="shared" ref="L60:L62" si="7">+J60/K60-1</f>
        <v>-0.34136976515760331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7789</v>
      </c>
      <c r="E62" s="33">
        <f>SUM(E58:E60)</f>
        <v>3730</v>
      </c>
      <c r="F62" s="34">
        <f t="shared" si="6"/>
        <v>1.0882037533512063</v>
      </c>
      <c r="G62" s="34"/>
      <c r="H62" s="34"/>
      <c r="I62" s="29"/>
      <c r="J62" s="33">
        <f>SUM(J58:J60)</f>
        <v>33918</v>
      </c>
      <c r="K62" s="33">
        <f>SUM(K58:K60)</f>
        <v>42728</v>
      </c>
      <c r="L62" s="34">
        <f t="shared" si="7"/>
        <v>-0.20618797977906755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B4D84-0E71-40C2-9905-B0E53FAF1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F7B4C-EC85-4314-B08B-FE0A236807D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DDF48A-B493-4F89-8513-E7EE45D5C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2021</vt:lpstr>
      <vt:lpstr>'JUN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2021-07-09T13:10:38Z</cp:lastPrinted>
  <dcterms:created xsi:type="dcterms:W3CDTF">2012-09-06T08:36:43Z</dcterms:created>
  <dcterms:modified xsi:type="dcterms:W3CDTF">2021-07-09T13:26:54Z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